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7" i="1" l="1"/>
  <c r="F47" i="1"/>
  <c r="I46" i="1"/>
  <c r="H46" i="1"/>
  <c r="G46" i="1"/>
  <c r="E46" i="1"/>
  <c r="J45" i="1"/>
  <c r="F45" i="1"/>
  <c r="J44" i="1"/>
  <c r="F44" i="1"/>
  <c r="J43" i="1"/>
  <c r="F43" i="1"/>
  <c r="J42" i="1"/>
  <c r="F42" i="1"/>
  <c r="J41" i="1"/>
  <c r="F41" i="1"/>
  <c r="I40" i="1"/>
  <c r="H40" i="1"/>
  <c r="G40" i="1"/>
  <c r="E40" i="1"/>
  <c r="J39" i="1"/>
  <c r="F39" i="1"/>
  <c r="J38" i="1"/>
  <c r="F38" i="1"/>
  <c r="J37" i="1"/>
  <c r="F37" i="1"/>
  <c r="J36" i="1"/>
  <c r="F36" i="1"/>
  <c r="J35" i="1"/>
  <c r="F35" i="1"/>
  <c r="I34" i="1"/>
  <c r="H34" i="1"/>
  <c r="G34" i="1"/>
  <c r="E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I24" i="1"/>
  <c r="H24" i="1"/>
  <c r="G24" i="1"/>
  <c r="E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B5" i="1"/>
  <c r="B4" i="1"/>
  <c r="E48" i="1" l="1"/>
  <c r="H48" i="1"/>
  <c r="J9" i="1"/>
  <c r="J16" i="1"/>
  <c r="J24" i="1"/>
  <c r="J34" i="1"/>
  <c r="J40" i="1"/>
  <c r="J46" i="1"/>
  <c r="I48" i="1"/>
  <c r="G48" i="1"/>
  <c r="F9" i="1"/>
  <c r="F16" i="1"/>
  <c r="F24" i="1"/>
  <c r="F34" i="1"/>
  <c r="F40" i="1"/>
  <c r="F46" i="1"/>
  <c r="J48" i="1" l="1"/>
  <c r="F48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<sst xmlns="http://schemas.openxmlformats.org/spreadsheetml/2006/main" count="62" uniqueCount="62">
  <si>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</si>
  <si>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</si>
  <si>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</si>
  <si>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</si>
  <si>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</si>
  <si>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</si>
  <si>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</si>
  <si>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</si>
  <si>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</si>
  <si>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</si>
  <si>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</si>
  <si>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</si>
  <si>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</si>
  <si>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</si>
  <si>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</si>
  <si>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</si>
  <si>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</si>
  <si>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</si>
  <si>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</si>
  <si>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</si>
  <si>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</si>
  <si>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</si>
  <si>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</si>
  <si>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</si>
  <si>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</si>
  <si>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</si>
  <si>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</si>
  <si>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</si>
  <si>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</si>
  <si>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</si>
  <si>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</si>
  <si>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</si>
  <si>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</si>
  <si>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</si>
  <si>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</si>
  <si>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</si>
  <si>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</si>
  <si>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</si>
  <si>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</si>
  <si>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</si>
  <si>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</si>
  <si>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</si>
  <si>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</si>
  <si>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</si>
  <si>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4600</t>
  </si>
  <si>
    <t>Transferencias a fideicomisos, mandatos y otros análogos</t>
  </si>
  <si>
    <t>4800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</si>
  <si>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</si>
  <si>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</si>
  <si>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</si>
  <si>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</si>
  <si>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</si>
  <si>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</si>
  <si>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</si>
  <si>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</si>
  <si>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5800</t>
  </si>
  <si>
    <t>Bienes inmuebles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</si>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</sst>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4" fillId="0" borderId="0" xfId="2" applyFont="1"/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left" vertical="top" wrapText="1"/>
    </xf>
    <xf numFmtId="0" fontId="6" fillId="0" borderId="12" xfId="2" applyFont="1" applyFill="1" applyBorder="1" applyAlignment="1" applyProtection="1">
      <alignment horizontal="left" vertical="top" wrapText="1"/>
    </xf>
    <xf numFmtId="0" fontId="6" fillId="0" borderId="13" xfId="2" applyFont="1" applyFill="1" applyBorder="1" applyAlignment="1" applyProtection="1">
      <alignment horizontal="left" vertical="top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2" fillId="0" borderId="0" xfId="2" applyFont="1"/>
    <xf numFmtId="0" fontId="3" fillId="2" borderId="15" xfId="2" applyFont="1" applyFill="1" applyBorder="1" applyAlignment="1" applyProtection="1">
      <alignment horizontal="left" vertical="top" wrapText="1"/>
    </xf>
    <xf numFmtId="0" fontId="5" fillId="2" borderId="0" xfId="2" applyFont="1" applyFill="1" applyBorder="1" applyAlignment="1" applyProtection="1">
      <alignment horizontal="left" vertical="center" wrapText="1"/>
    </xf>
    <xf numFmtId="0" fontId="5" fillId="2" borderId="16" xfId="2" applyFont="1" applyFill="1" applyBorder="1" applyAlignment="1" applyProtection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wrapText="1"/>
    </xf>
    <xf numFmtId="0" fontId="7" fillId="3" borderId="0" xfId="2" applyFont="1" applyFill="1" applyBorder="1" applyAlignment="1" applyProtection="1">
      <alignment horizontal="left" vertical="top" wrapText="1"/>
    </xf>
    <xf numFmtId="0" fontId="3" fillId="2" borderId="16" xfId="2" applyFont="1" applyFill="1" applyBorder="1" applyAlignment="1" applyProtection="1">
      <alignment horizontal="left" vertical="center" wrapText="1"/>
    </xf>
    <xf numFmtId="3" fontId="3" fillId="2" borderId="17" xfId="2" applyNumberFormat="1" applyFont="1" applyFill="1" applyBorder="1" applyAlignment="1" applyProtection="1">
      <alignment horizontal="right" vertical="center" wrapText="1"/>
    </xf>
    <xf numFmtId="0" fontId="5" fillId="2" borderId="0" xfId="2" applyFont="1" applyFill="1" applyBorder="1" applyAlignment="1" applyProtection="1">
      <alignment horizontal="left" vertical="center" wrapText="1"/>
    </xf>
    <xf numFmtId="9" fontId="7" fillId="3" borderId="0" xfId="1" applyFont="1" applyFill="1" applyBorder="1" applyAlignment="1" applyProtection="1">
      <alignment horizontal="left" vertical="top" wrapText="1"/>
    </xf>
    <xf numFmtId="0" fontId="5" fillId="2" borderId="18" xfId="2" applyFont="1" applyFill="1" applyBorder="1" applyAlignment="1" applyProtection="1">
      <alignment horizontal="left" vertical="center" wrapText="1"/>
    </xf>
    <xf numFmtId="0" fontId="5" fillId="2" borderId="19" xfId="2" applyFont="1" applyFill="1" applyBorder="1" applyAlignment="1" applyProtection="1">
      <alignment horizontal="left" vertical="center" wrapText="1"/>
    </xf>
    <xf numFmtId="0" fontId="5" fillId="2" borderId="20" xfId="2" applyFont="1" applyFill="1" applyBorder="1" applyAlignment="1" applyProtection="1">
      <alignment horizontal="left" vertical="center" wrapText="1"/>
    </xf>
    <xf numFmtId="3" fontId="5" fillId="2" borderId="21" xfId="2" applyNumberFormat="1" applyFont="1" applyFill="1" applyBorder="1" applyAlignment="1" applyProtection="1">
      <alignment horizontal="right" vertical="center" wrapText="1"/>
    </xf>
    <xf numFmtId="0" fontId="3" fillId="2" borderId="22" xfId="2" applyFont="1" applyFill="1" applyBorder="1" applyAlignment="1" applyProtection="1">
      <alignment horizontal="center" vertical="top" wrapText="1"/>
    </xf>
    <xf numFmtId="0" fontId="3" fillId="2" borderId="0" xfId="2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8.285156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diciembre de 2017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176492509998</v>
      </c>
      <c r="F9" s="24">
        <f>G9-E9</f>
        <v>588200675</v>
      </c>
      <c r="G9" s="24">
        <f>SUM(G10:G15)</f>
        <v>177080710673</v>
      </c>
      <c r="H9" s="24">
        <f>SUM(H10:H15)</f>
        <v>178039608654</v>
      </c>
      <c r="I9" s="24">
        <f>SUM(I10:I15)</f>
        <v>177080710673</v>
      </c>
      <c r="J9" s="24">
        <f>G9-H9</f>
        <v>-958897981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32962672566</v>
      </c>
      <c r="F10" s="27">
        <f t="shared" ref="F10:F48" si="0">G10-E10</f>
        <v>-3834984308</v>
      </c>
      <c r="G10" s="27">
        <v>29127688258</v>
      </c>
      <c r="H10" s="27">
        <v>29171915304</v>
      </c>
      <c r="I10" s="27">
        <v>29143947576</v>
      </c>
      <c r="J10" s="27">
        <f t="shared" ref="J10:J48" si="1">G10-H10</f>
        <v>-44227046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2821100324</v>
      </c>
      <c r="F11" s="27">
        <f t="shared" si="0"/>
        <v>-1672164043</v>
      </c>
      <c r="G11" s="27">
        <v>1148936281</v>
      </c>
      <c r="H11" s="27">
        <v>1148936283</v>
      </c>
      <c r="I11" s="27">
        <v>1147782411</v>
      </c>
      <c r="J11" s="27">
        <f t="shared" si="1"/>
        <v>-2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18781109600</v>
      </c>
      <c r="F12" s="27">
        <f t="shared" si="0"/>
        <v>2167465817</v>
      </c>
      <c r="G12" s="27">
        <v>20948575417</v>
      </c>
      <c r="H12" s="27">
        <v>20948575417</v>
      </c>
      <c r="I12" s="27">
        <v>20948575417</v>
      </c>
      <c r="J12" s="27">
        <f t="shared" si="1"/>
        <v>0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21816598982</v>
      </c>
      <c r="F13" s="27">
        <f t="shared" si="0"/>
        <v>814759881</v>
      </c>
      <c r="G13" s="27">
        <v>22631358863</v>
      </c>
      <c r="H13" s="27">
        <v>22631358866</v>
      </c>
      <c r="I13" s="27">
        <v>22630842161</v>
      </c>
      <c r="J13" s="27">
        <f t="shared" si="1"/>
        <v>-3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83352616924</v>
      </c>
      <c r="F14" s="27">
        <f t="shared" si="0"/>
        <v>2545086131</v>
      </c>
      <c r="G14" s="27">
        <v>85897703055</v>
      </c>
      <c r="H14" s="27">
        <v>86812373985</v>
      </c>
      <c r="I14" s="27">
        <v>85883114309</v>
      </c>
      <c r="J14" s="27">
        <f t="shared" si="1"/>
        <v>-914670930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16758411602</v>
      </c>
      <c r="F15" s="27">
        <f t="shared" si="0"/>
        <v>568037197</v>
      </c>
      <c r="G15" s="27">
        <v>17326448799</v>
      </c>
      <c r="H15" s="27">
        <v>17326448799</v>
      </c>
      <c r="I15" s="27">
        <v>17326448799</v>
      </c>
      <c r="J15" s="27">
        <f t="shared" si="1"/>
        <v>0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SUM(E17:E23)</f>
        <v>59100177363</v>
      </c>
      <c r="F16" s="24">
        <f t="shared" si="0"/>
        <v>-3955979524</v>
      </c>
      <c r="G16" s="24">
        <f>SUM(G17:G23)</f>
        <v>55144197839</v>
      </c>
      <c r="H16" s="24">
        <f>SUM(H17:H23)</f>
        <v>55524159738</v>
      </c>
      <c r="I16" s="24">
        <f>SUM(I17:I23)</f>
        <v>55144197839</v>
      </c>
      <c r="J16" s="24">
        <f t="shared" si="1"/>
        <v>-379961899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2025990993</v>
      </c>
      <c r="F17" s="27">
        <f t="shared" si="0"/>
        <v>-46039737</v>
      </c>
      <c r="G17" s="27">
        <v>1979951256</v>
      </c>
      <c r="H17" s="27">
        <v>2021345920</v>
      </c>
      <c r="I17" s="27">
        <v>1979951256</v>
      </c>
      <c r="J17" s="27">
        <f t="shared" si="1"/>
        <v>-41394664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2117790307</v>
      </c>
      <c r="F18" s="27">
        <f t="shared" si="0"/>
        <v>-42719898</v>
      </c>
      <c r="G18" s="27">
        <v>2075070409</v>
      </c>
      <c r="H18" s="27">
        <v>2072684332</v>
      </c>
      <c r="I18" s="27">
        <v>2075070409</v>
      </c>
      <c r="J18" s="27">
        <f t="shared" si="1"/>
        <v>2386077</v>
      </c>
      <c r="K18" s="2"/>
    </row>
    <row r="19" spans="1:11" ht="17.100000000000001" customHeight="1">
      <c r="A19" s="25">
        <v>2400</v>
      </c>
      <c r="B19" s="21"/>
      <c r="C19" s="2"/>
      <c r="D19" s="26" t="s">
        <v>25</v>
      </c>
      <c r="E19" s="27">
        <v>0</v>
      </c>
      <c r="F19" s="27">
        <f t="shared" si="0"/>
        <v>107274935</v>
      </c>
      <c r="G19" s="27">
        <v>107274935</v>
      </c>
      <c r="H19" s="27">
        <v>108488090</v>
      </c>
      <c r="I19" s="27">
        <v>107274935</v>
      </c>
      <c r="J19" s="27">
        <f t="shared" si="1"/>
        <v>-1213155</v>
      </c>
      <c r="K19" s="2"/>
    </row>
    <row r="20" spans="1:11" ht="17.100000000000001" customHeight="1">
      <c r="A20" s="25">
        <v>2500</v>
      </c>
      <c r="B20" s="21"/>
      <c r="C20" s="2"/>
      <c r="D20" s="26" t="s">
        <v>26</v>
      </c>
      <c r="E20" s="27">
        <v>50683678564</v>
      </c>
      <c r="F20" s="27">
        <f t="shared" si="0"/>
        <v>-3222638605</v>
      </c>
      <c r="G20" s="27">
        <v>47461039959</v>
      </c>
      <c r="H20" s="27">
        <v>47846482392</v>
      </c>
      <c r="I20" s="27">
        <v>47461039959</v>
      </c>
      <c r="J20" s="27">
        <f t="shared" si="1"/>
        <v>-385442433</v>
      </c>
      <c r="K20" s="2"/>
    </row>
    <row r="21" spans="1:11" ht="17.100000000000001" customHeight="1">
      <c r="A21" s="25">
        <v>2600</v>
      </c>
      <c r="B21" s="21"/>
      <c r="C21" s="2"/>
      <c r="D21" s="26" t="s">
        <v>27</v>
      </c>
      <c r="E21" s="27">
        <v>1072527600</v>
      </c>
      <c r="F21" s="27">
        <f t="shared" si="0"/>
        <v>-236855225</v>
      </c>
      <c r="G21" s="27">
        <v>835672375</v>
      </c>
      <c r="H21" s="27">
        <v>832769522</v>
      </c>
      <c r="I21" s="27">
        <v>835672375</v>
      </c>
      <c r="J21" s="27">
        <f t="shared" si="1"/>
        <v>2902853</v>
      </c>
      <c r="K21" s="2"/>
    </row>
    <row r="22" spans="1:11" ht="17.100000000000001" customHeight="1">
      <c r="A22" s="25">
        <v>2700</v>
      </c>
      <c r="B22" s="21"/>
      <c r="C22" s="2"/>
      <c r="D22" s="26" t="s">
        <v>28</v>
      </c>
      <c r="E22" s="27">
        <v>889196571</v>
      </c>
      <c r="F22" s="27">
        <f t="shared" si="0"/>
        <v>-252971555</v>
      </c>
      <c r="G22" s="27">
        <v>636225016</v>
      </c>
      <c r="H22" s="27">
        <v>572088943</v>
      </c>
      <c r="I22" s="27">
        <v>636225016</v>
      </c>
      <c r="J22" s="27">
        <f t="shared" si="1"/>
        <v>64136073</v>
      </c>
      <c r="K22" s="2"/>
    </row>
    <row r="23" spans="1:11" ht="17.100000000000001" customHeight="1">
      <c r="A23" s="25">
        <v>2900</v>
      </c>
      <c r="B23" s="21"/>
      <c r="C23" s="2"/>
      <c r="D23" s="26" t="s">
        <v>29</v>
      </c>
      <c r="E23" s="27">
        <v>2310993328</v>
      </c>
      <c r="F23" s="27">
        <f t="shared" si="0"/>
        <v>-262029439</v>
      </c>
      <c r="G23" s="27">
        <v>2048963889</v>
      </c>
      <c r="H23" s="27">
        <v>2070300539</v>
      </c>
      <c r="I23" s="27">
        <v>2048963889</v>
      </c>
      <c r="J23" s="27">
        <f t="shared" si="1"/>
        <v>-21336650</v>
      </c>
      <c r="K23" s="2"/>
    </row>
    <row r="24" spans="1:11" ht="17.100000000000001" customHeight="1">
      <c r="A24" s="25"/>
      <c r="B24" s="21"/>
      <c r="C24" s="22" t="s">
        <v>30</v>
      </c>
      <c r="D24" s="23"/>
      <c r="E24" s="24">
        <f>SUM(E25:E33)</f>
        <v>30598213696</v>
      </c>
      <c r="F24" s="24">
        <f t="shared" si="0"/>
        <v>-1859924769</v>
      </c>
      <c r="G24" s="24">
        <f>SUM(G25:G33)</f>
        <v>28738288927</v>
      </c>
      <c r="H24" s="24">
        <f>SUM(H25:H33)</f>
        <v>35736578995</v>
      </c>
      <c r="I24" s="24">
        <f>SUM(I25:I33)</f>
        <v>27539841509</v>
      </c>
      <c r="J24" s="24">
        <f t="shared" si="1"/>
        <v>-6998290068</v>
      </c>
      <c r="K24" s="2"/>
    </row>
    <row r="25" spans="1:11" ht="17.100000000000001" customHeight="1">
      <c r="A25" s="25">
        <v>3100</v>
      </c>
      <c r="B25" s="21"/>
      <c r="C25" s="2"/>
      <c r="D25" s="26" t="s">
        <v>31</v>
      </c>
      <c r="E25" s="27">
        <v>5769110489</v>
      </c>
      <c r="F25" s="27">
        <f t="shared" si="0"/>
        <v>-70945662</v>
      </c>
      <c r="G25" s="27">
        <v>5698164827</v>
      </c>
      <c r="H25" s="27">
        <v>5652365495</v>
      </c>
      <c r="I25" s="27">
        <v>5698164827</v>
      </c>
      <c r="J25" s="27">
        <f t="shared" si="1"/>
        <v>45799332</v>
      </c>
      <c r="K25" s="2"/>
    </row>
    <row r="26" spans="1:11" ht="17.100000000000001" customHeight="1">
      <c r="A26" s="25">
        <v>3200</v>
      </c>
      <c r="B26" s="21"/>
      <c r="C26" s="2"/>
      <c r="D26" s="26" t="s">
        <v>32</v>
      </c>
      <c r="E26" s="27">
        <v>1172549445</v>
      </c>
      <c r="F26" s="27">
        <f t="shared" si="0"/>
        <v>55232361</v>
      </c>
      <c r="G26" s="27">
        <v>1227781806</v>
      </c>
      <c r="H26" s="27">
        <v>1228430749</v>
      </c>
      <c r="I26" s="27">
        <v>1227781806</v>
      </c>
      <c r="J26" s="27">
        <f t="shared" si="1"/>
        <v>-648943</v>
      </c>
      <c r="K26" s="2"/>
    </row>
    <row r="27" spans="1:11" ht="17.100000000000001" customHeight="1">
      <c r="A27" s="25">
        <v>3300</v>
      </c>
      <c r="B27" s="21"/>
      <c r="C27" s="2"/>
      <c r="D27" s="26" t="s">
        <v>33</v>
      </c>
      <c r="E27" s="27">
        <v>19101284511</v>
      </c>
      <c r="F27" s="27">
        <f t="shared" si="0"/>
        <v>-1974793244</v>
      </c>
      <c r="G27" s="27">
        <v>17126491267</v>
      </c>
      <c r="H27" s="27">
        <v>17065408241</v>
      </c>
      <c r="I27" s="27">
        <v>17126491267</v>
      </c>
      <c r="J27" s="27">
        <f t="shared" si="1"/>
        <v>61083026</v>
      </c>
      <c r="K27" s="2"/>
    </row>
    <row r="28" spans="1:11" ht="17.100000000000001" customHeight="1">
      <c r="A28" s="25">
        <v>3400</v>
      </c>
      <c r="B28" s="21"/>
      <c r="C28" s="2"/>
      <c r="D28" s="26" t="s">
        <v>34</v>
      </c>
      <c r="E28" s="27">
        <v>1584218378</v>
      </c>
      <c r="F28" s="27">
        <f t="shared" si="0"/>
        <v>-182770595</v>
      </c>
      <c r="G28" s="27">
        <v>1401447783</v>
      </c>
      <c r="H28" s="27">
        <v>1410082038</v>
      </c>
      <c r="I28" s="27">
        <v>1401447783</v>
      </c>
      <c r="J28" s="27">
        <f t="shared" si="1"/>
        <v>-8634255</v>
      </c>
      <c r="K28" s="2"/>
    </row>
    <row r="29" spans="1:11" ht="17.100000000000001" customHeight="1">
      <c r="A29" s="25">
        <v>3500</v>
      </c>
      <c r="B29" s="21"/>
      <c r="C29" s="2"/>
      <c r="D29" s="26" t="s">
        <v>35</v>
      </c>
      <c r="E29" s="27">
        <v>5070627173</v>
      </c>
      <c r="F29" s="27">
        <f t="shared" si="0"/>
        <v>1409871987</v>
      </c>
      <c r="G29" s="27">
        <v>6480499160</v>
      </c>
      <c r="H29" s="27">
        <v>6546482210</v>
      </c>
      <c r="I29" s="27">
        <v>6480499160</v>
      </c>
      <c r="J29" s="27">
        <f t="shared" si="1"/>
        <v>-65983050</v>
      </c>
      <c r="K29" s="2"/>
    </row>
    <row r="30" spans="1:11" ht="17.100000000000001" customHeight="1">
      <c r="A30" s="25">
        <v>3600</v>
      </c>
      <c r="B30" s="21"/>
      <c r="C30" s="2"/>
      <c r="D30" s="26" t="s">
        <v>36</v>
      </c>
      <c r="E30" s="27">
        <v>597801388</v>
      </c>
      <c r="F30" s="27">
        <f t="shared" si="0"/>
        <v>16571712</v>
      </c>
      <c r="G30" s="27">
        <v>614373100</v>
      </c>
      <c r="H30" s="27">
        <v>616483577</v>
      </c>
      <c r="I30" s="27">
        <v>614373100</v>
      </c>
      <c r="J30" s="27">
        <f t="shared" si="1"/>
        <v>-2110477</v>
      </c>
      <c r="K30" s="2"/>
    </row>
    <row r="31" spans="1:11" ht="17.100000000000001" customHeight="1">
      <c r="A31" s="25">
        <v>3700</v>
      </c>
      <c r="B31" s="21"/>
      <c r="C31" s="2"/>
      <c r="D31" s="26" t="s">
        <v>37</v>
      </c>
      <c r="E31" s="27">
        <v>2182059070</v>
      </c>
      <c r="F31" s="27">
        <f t="shared" si="0"/>
        <v>-1626226383</v>
      </c>
      <c r="G31" s="27">
        <v>555832687</v>
      </c>
      <c r="H31" s="27">
        <v>554866044</v>
      </c>
      <c r="I31" s="27">
        <v>555832687</v>
      </c>
      <c r="J31" s="27">
        <f t="shared" si="1"/>
        <v>966643</v>
      </c>
      <c r="K31" s="2"/>
    </row>
    <row r="32" spans="1:11" ht="17.100000000000001" customHeight="1">
      <c r="A32" s="25">
        <v>3800</v>
      </c>
      <c r="B32" s="21"/>
      <c r="C32" s="2"/>
      <c r="D32" s="26" t="s">
        <v>38</v>
      </c>
      <c r="E32" s="27">
        <v>104628630</v>
      </c>
      <c r="F32" s="27">
        <f t="shared" si="0"/>
        <v>66832118</v>
      </c>
      <c r="G32" s="27">
        <v>171460748</v>
      </c>
      <c r="H32" s="27">
        <v>172769040</v>
      </c>
      <c r="I32" s="27">
        <v>171460748</v>
      </c>
      <c r="J32" s="27">
        <f t="shared" si="1"/>
        <v>-1308292</v>
      </c>
      <c r="K32" s="2"/>
    </row>
    <row r="33" spans="1:11" ht="17.100000000000001" customHeight="1">
      <c r="A33" s="25">
        <v>3900</v>
      </c>
      <c r="B33" s="21"/>
      <c r="C33" s="2"/>
      <c r="D33" s="26" t="s">
        <v>39</v>
      </c>
      <c r="E33" s="27">
        <v>-4984065388</v>
      </c>
      <c r="F33" s="27">
        <f t="shared" si="0"/>
        <v>446302937</v>
      </c>
      <c r="G33" s="27">
        <v>-4537762451</v>
      </c>
      <c r="H33" s="27">
        <v>2489691601</v>
      </c>
      <c r="I33" s="27">
        <v>-5736209869</v>
      </c>
      <c r="J33" s="27">
        <f t="shared" si="1"/>
        <v>-7027454052</v>
      </c>
      <c r="K33" s="2"/>
    </row>
    <row r="34" spans="1:11" ht="17.100000000000001" customHeight="1">
      <c r="A34" s="25"/>
      <c r="B34" s="21"/>
      <c r="C34" s="22" t="s">
        <v>40</v>
      </c>
      <c r="D34" s="23"/>
      <c r="E34" s="24">
        <f>SUM(E35:E39)</f>
        <v>349365995165</v>
      </c>
      <c r="F34" s="24">
        <f t="shared" si="0"/>
        <v>-2172222678</v>
      </c>
      <c r="G34" s="24">
        <f>SUM(G35:G39)</f>
        <v>347193772487</v>
      </c>
      <c r="H34" s="24">
        <f>SUM(H35:H39)</f>
        <v>345124489144</v>
      </c>
      <c r="I34" s="24">
        <f>SUM(I35:I39)</f>
        <v>347354899405</v>
      </c>
      <c r="J34" s="24">
        <f t="shared" si="1"/>
        <v>2069283343</v>
      </c>
      <c r="K34" s="2"/>
    </row>
    <row r="35" spans="1:11" ht="17.100000000000001" customHeight="1">
      <c r="A35" s="25" t="s">
        <v>41</v>
      </c>
      <c r="B35" s="21"/>
      <c r="C35" s="28"/>
      <c r="D35" s="26" t="s">
        <v>42</v>
      </c>
      <c r="E35" s="27">
        <v>0</v>
      </c>
      <c r="F35" s="27">
        <f t="shared" si="0"/>
        <v>1567709285</v>
      </c>
      <c r="G35" s="27">
        <v>1567709285</v>
      </c>
      <c r="H35" s="27">
        <v>1569915181</v>
      </c>
      <c r="I35" s="27">
        <v>1567709285</v>
      </c>
      <c r="J35" s="27">
        <f t="shared" si="1"/>
        <v>-2205896</v>
      </c>
      <c r="K35" s="2"/>
    </row>
    <row r="36" spans="1:11" ht="17.100000000000001" customHeight="1">
      <c r="A36" s="25">
        <v>4500</v>
      </c>
      <c r="B36" s="21"/>
      <c r="C36" s="2"/>
      <c r="D36" s="26" t="s">
        <v>43</v>
      </c>
      <c r="E36" s="27">
        <v>349333945165</v>
      </c>
      <c r="F36" s="27">
        <f t="shared" si="0"/>
        <v>-3919230536</v>
      </c>
      <c r="G36" s="27">
        <v>345414714629</v>
      </c>
      <c r="H36" s="27">
        <v>343343225390</v>
      </c>
      <c r="I36" s="27">
        <v>345575841547</v>
      </c>
      <c r="J36" s="27">
        <f t="shared" si="1"/>
        <v>2071489239</v>
      </c>
      <c r="K36" s="2"/>
    </row>
    <row r="37" spans="1:11" ht="17.100000000000001" customHeight="1">
      <c r="A37" s="25" t="s">
        <v>44</v>
      </c>
      <c r="B37" s="21"/>
      <c r="C37" s="2"/>
      <c r="D37" s="26" t="s">
        <v>45</v>
      </c>
      <c r="E37" s="27">
        <v>0</v>
      </c>
      <c r="F37" s="27">
        <f t="shared" si="0"/>
        <v>91000000</v>
      </c>
      <c r="G37" s="27">
        <v>91000000</v>
      </c>
      <c r="H37" s="27">
        <v>91000000</v>
      </c>
      <c r="I37" s="27">
        <v>91000000</v>
      </c>
      <c r="J37" s="27">
        <f t="shared" si="1"/>
        <v>0</v>
      </c>
      <c r="K37" s="2"/>
    </row>
    <row r="38" spans="1:11" ht="17.100000000000001" customHeight="1">
      <c r="A38" s="25" t="s">
        <v>46</v>
      </c>
      <c r="B38" s="21"/>
      <c r="C38" s="2"/>
      <c r="D38" s="26" t="s">
        <v>47</v>
      </c>
      <c r="E38" s="27">
        <v>32050000</v>
      </c>
      <c r="F38" s="27">
        <f t="shared" si="0"/>
        <v>-12400000</v>
      </c>
      <c r="G38" s="27">
        <v>19650000</v>
      </c>
      <c r="H38" s="27">
        <v>19650000</v>
      </c>
      <c r="I38" s="27">
        <v>19650000</v>
      </c>
      <c r="J38" s="27">
        <f t="shared" si="1"/>
        <v>0</v>
      </c>
      <c r="K38" s="2"/>
    </row>
    <row r="39" spans="1:11" ht="17.100000000000001" customHeight="1">
      <c r="A39" s="25" t="s">
        <v>48</v>
      </c>
      <c r="B39" s="21"/>
      <c r="C39" s="2"/>
      <c r="D39" s="26" t="s">
        <v>49</v>
      </c>
      <c r="E39" s="27">
        <v>0</v>
      </c>
      <c r="F39" s="27">
        <f t="shared" si="0"/>
        <v>100698573</v>
      </c>
      <c r="G39" s="27">
        <v>100698573</v>
      </c>
      <c r="H39" s="27">
        <v>100698573</v>
      </c>
      <c r="I39" s="27">
        <v>100698573</v>
      </c>
      <c r="J39" s="27">
        <f t="shared" si="1"/>
        <v>0</v>
      </c>
      <c r="K39" s="2"/>
    </row>
    <row r="40" spans="1:11" ht="17.100000000000001" customHeight="1">
      <c r="A40" s="25"/>
      <c r="B40" s="21"/>
      <c r="C40" s="22" t="s">
        <v>50</v>
      </c>
      <c r="D40" s="23"/>
      <c r="E40" s="24">
        <f>SUM(E41:E45)</f>
        <v>4033909540</v>
      </c>
      <c r="F40" s="24">
        <f t="shared" si="0"/>
        <v>-174445814</v>
      </c>
      <c r="G40" s="24">
        <f>SUM(G41:G45)</f>
        <v>3859463726</v>
      </c>
      <c r="H40" s="24">
        <f>SUM(H41:H45)</f>
        <v>3633745220</v>
      </c>
      <c r="I40" s="24">
        <f>SUM(I41:I45)</f>
        <v>2926349917</v>
      </c>
      <c r="J40" s="24">
        <f t="shared" si="1"/>
        <v>225718506</v>
      </c>
      <c r="K40" s="2"/>
    </row>
    <row r="41" spans="1:11" ht="17.100000000000001" customHeight="1">
      <c r="A41" s="25">
        <v>5100</v>
      </c>
      <c r="B41" s="21"/>
      <c r="C41" s="2"/>
      <c r="D41" s="26" t="s">
        <v>51</v>
      </c>
      <c r="E41" s="27">
        <v>174349422</v>
      </c>
      <c r="F41" s="27">
        <f t="shared" si="0"/>
        <v>3672111</v>
      </c>
      <c r="G41" s="27">
        <v>178021533</v>
      </c>
      <c r="H41" s="27">
        <v>135112072</v>
      </c>
      <c r="I41" s="27">
        <v>156578200</v>
      </c>
      <c r="J41" s="27">
        <f t="shared" si="1"/>
        <v>42909461</v>
      </c>
      <c r="K41" s="2"/>
    </row>
    <row r="42" spans="1:11" ht="17.100000000000001" customHeight="1">
      <c r="A42" s="25">
        <v>5200</v>
      </c>
      <c r="B42" s="21"/>
      <c r="C42" s="2"/>
      <c r="D42" s="26" t="s">
        <v>52</v>
      </c>
      <c r="E42" s="27">
        <v>1669178</v>
      </c>
      <c r="F42" s="27">
        <f t="shared" si="0"/>
        <v>-1543384</v>
      </c>
      <c r="G42" s="27">
        <v>125794</v>
      </c>
      <c r="H42" s="27">
        <v>7741</v>
      </c>
      <c r="I42" s="27">
        <v>123363</v>
      </c>
      <c r="J42" s="27">
        <f t="shared" si="1"/>
        <v>118053</v>
      </c>
      <c r="K42" s="2"/>
    </row>
    <row r="43" spans="1:11" ht="17.100000000000001" customHeight="1">
      <c r="A43" s="25">
        <v>5300</v>
      </c>
      <c r="B43" s="21"/>
      <c r="C43" s="2"/>
      <c r="D43" s="26" t="s">
        <v>53</v>
      </c>
      <c r="E43" s="27">
        <v>2538555888</v>
      </c>
      <c r="F43" s="27">
        <f t="shared" si="0"/>
        <v>-213679448</v>
      </c>
      <c r="G43" s="27">
        <v>2324876440</v>
      </c>
      <c r="H43" s="27">
        <v>2142235563</v>
      </c>
      <c r="I43" s="27">
        <v>1780312212</v>
      </c>
      <c r="J43" s="27">
        <f t="shared" si="1"/>
        <v>182640877</v>
      </c>
      <c r="K43" s="2"/>
    </row>
    <row r="44" spans="1:11" ht="17.100000000000001" customHeight="1">
      <c r="A44" s="25">
        <v>5600</v>
      </c>
      <c r="B44" s="21"/>
      <c r="C44" s="2"/>
      <c r="D44" s="26" t="s">
        <v>54</v>
      </c>
      <c r="E44" s="27">
        <v>1319335052</v>
      </c>
      <c r="F44" s="27">
        <f t="shared" si="0"/>
        <v>-390556873</v>
      </c>
      <c r="G44" s="27">
        <v>928778179</v>
      </c>
      <c r="H44" s="27">
        <v>928728064</v>
      </c>
      <c r="I44" s="27">
        <v>561674362</v>
      </c>
      <c r="J44" s="27">
        <f t="shared" si="1"/>
        <v>50115</v>
      </c>
      <c r="K44" s="2"/>
    </row>
    <row r="45" spans="1:11" ht="17.100000000000001" customHeight="1">
      <c r="A45" s="29" t="s">
        <v>55</v>
      </c>
      <c r="B45" s="21"/>
      <c r="C45" s="2"/>
      <c r="D45" s="26" t="s">
        <v>56</v>
      </c>
      <c r="E45" s="27">
        <v>0</v>
      </c>
      <c r="F45" s="27">
        <f t="shared" si="0"/>
        <v>427661780</v>
      </c>
      <c r="G45" s="27">
        <v>427661780</v>
      </c>
      <c r="H45" s="27">
        <v>427661780</v>
      </c>
      <c r="I45" s="27">
        <v>427661780</v>
      </c>
      <c r="J45" s="27">
        <f t="shared" si="1"/>
        <v>0</v>
      </c>
      <c r="K45" s="2"/>
    </row>
    <row r="46" spans="1:11" ht="17.100000000000001" customHeight="1">
      <c r="A46" s="25"/>
      <c r="B46" s="21"/>
      <c r="C46" s="22" t="s">
        <v>57</v>
      </c>
      <c r="D46" s="23"/>
      <c r="E46" s="24">
        <f>E47</f>
        <v>3091757695</v>
      </c>
      <c r="F46" s="24">
        <f t="shared" si="0"/>
        <v>-979200266</v>
      </c>
      <c r="G46" s="24">
        <f>G47</f>
        <v>2112557429</v>
      </c>
      <c r="H46" s="24">
        <f>H47</f>
        <v>2100684502</v>
      </c>
      <c r="I46" s="24">
        <f>I47</f>
        <v>2054420958</v>
      </c>
      <c r="J46" s="24">
        <f t="shared" si="1"/>
        <v>11872927</v>
      </c>
      <c r="K46" s="2"/>
    </row>
    <row r="47" spans="1:11" ht="17.100000000000001" customHeight="1">
      <c r="A47" s="25">
        <v>6200</v>
      </c>
      <c r="B47" s="21"/>
      <c r="C47" s="2"/>
      <c r="D47" s="26" t="s">
        <v>58</v>
      </c>
      <c r="E47" s="27">
        <v>3091757695</v>
      </c>
      <c r="F47" s="27">
        <f t="shared" si="0"/>
        <v>-979200266</v>
      </c>
      <c r="G47" s="27">
        <v>2112557429</v>
      </c>
      <c r="H47" s="27">
        <v>2100684502</v>
      </c>
      <c r="I47" s="27">
        <v>2054420958</v>
      </c>
      <c r="J47" s="27">
        <f t="shared" si="1"/>
        <v>11872927</v>
      </c>
      <c r="K47" s="2"/>
    </row>
    <row r="48" spans="1:11" ht="21.95" customHeight="1" thickBot="1">
      <c r="A48" s="1"/>
      <c r="B48" s="30" t="s">
        <v>59</v>
      </c>
      <c r="C48" s="31"/>
      <c r="D48" s="32"/>
      <c r="E48" s="33">
        <f>E46+E40+E34+E24+E16+E9</f>
        <v>622682563457</v>
      </c>
      <c r="F48" s="33">
        <f t="shared" si="0"/>
        <v>-8553572376</v>
      </c>
      <c r="G48" s="33">
        <f>G46+G40+G34+G24+G16+G9</f>
        <v>614128991081</v>
      </c>
      <c r="H48" s="33">
        <f>H46+H40+H34+H24+H16+H9</f>
        <v>620159266253</v>
      </c>
      <c r="I48" s="33">
        <f>I46+I40+I34+I24+I16+I9</f>
        <v>612100420301</v>
      </c>
      <c r="J48" s="33">
        <f t="shared" si="1"/>
        <v>-6030275172</v>
      </c>
      <c r="K48" s="2"/>
    </row>
    <row r="49" spans="1:11" ht="19.5" customHeight="1">
      <c r="A49" s="1"/>
      <c r="B49" s="34" t="s">
        <v>60</v>
      </c>
      <c r="C49" s="34"/>
      <c r="D49" s="34"/>
      <c r="E49" s="34"/>
      <c r="F49" s="34"/>
      <c r="G49" s="34"/>
      <c r="H49" s="34"/>
      <c r="I49" s="34"/>
      <c r="J49" s="34"/>
      <c r="K49" s="2"/>
    </row>
    <row r="50" spans="1:11" ht="41.1" customHeight="1">
      <c r="A50" s="1"/>
      <c r="B50" s="2"/>
      <c r="C50" s="35" t="s">
        <v>61</v>
      </c>
      <c r="D50" s="35"/>
      <c r="E50" s="35"/>
      <c r="F50" s="35"/>
      <c r="G50" s="35"/>
      <c r="H50" s="35"/>
      <c r="I50" s="35"/>
      <c r="J50" s="35"/>
      <c r="K50" s="2"/>
    </row>
    <row r="51" spans="1:11" ht="30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14">
    <mergeCell ref="B49:J49"/>
    <mergeCell ref="C50:J50"/>
    <mergeCell ref="C16:D16"/>
    <mergeCell ref="C24:D24"/>
    <mergeCell ref="C34:D34"/>
    <mergeCell ref="C40:D40"/>
    <mergeCell ref="C46:D46"/>
    <mergeCell ref="B48:D4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2019-12-03T01:07:44Z</dcterms:created>
  <dcterms:modified xsi:type="dcterms:W3CDTF">2019-12-03T01:07:57Z</dcterms:modified>
</cp:coreProperties>
</file>